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 Forms ORDER\AA Forms ORDER PP\"/>
    </mc:Choice>
  </mc:AlternateContent>
  <xr:revisionPtr revIDLastSave="0" documentId="13_ncr:1_{0E796E8B-F28C-4AF5-B459-D1CB7FA3EF67}" xr6:coauthVersionLast="47" xr6:coauthVersionMax="47" xr10:uidLastSave="{00000000-0000-0000-0000-000000000000}"/>
  <bookViews>
    <workbookView xWindow="1995" yWindow="435" windowWidth="18975" windowHeight="14160" xr2:uid="{D15A6B64-788D-4D31-8BA1-75DBD82C4275}"/>
  </bookViews>
  <sheets>
    <sheet name="Sheet1" sheetId="1" r:id="rId1"/>
  </sheets>
  <definedNames>
    <definedName name="_xlnm.Print_Area" localSheetId="0">Sheet1!$A$1:$J$60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J52" i="1" s="1"/>
  <c r="O53" i="1"/>
  <c r="J53" i="1" s="1"/>
  <c r="G52" i="1"/>
  <c r="L47" i="1"/>
  <c r="G47" i="1" s="1"/>
  <c r="L49" i="1"/>
  <c r="M49" i="1" s="1"/>
  <c r="N49" i="1" s="1"/>
  <c r="H49" i="1" s="1"/>
  <c r="L50" i="1"/>
  <c r="G50" i="1" s="1"/>
  <c r="L51" i="1"/>
  <c r="M51" i="1" s="1"/>
  <c r="N51" i="1" s="1"/>
  <c r="L52" i="1"/>
  <c r="M52" i="1" s="1"/>
  <c r="N52" i="1" s="1"/>
  <c r="H52" i="1" s="1"/>
  <c r="L53" i="1"/>
  <c r="G53" i="1" s="1"/>
  <c r="L48" i="1"/>
  <c r="G48" i="1" s="1"/>
  <c r="L44" i="1"/>
  <c r="M44" i="1" s="1"/>
  <c r="N44" i="1" s="1"/>
  <c r="J44" i="1" s="1"/>
  <c r="L43" i="1"/>
  <c r="M43" i="1" s="1"/>
  <c r="L42" i="1"/>
  <c r="M42" i="1" s="1"/>
  <c r="N42" i="1" s="1"/>
  <c r="J42" i="1" s="1"/>
  <c r="L41" i="1"/>
  <c r="M41" i="1" s="1"/>
  <c r="L40" i="1"/>
  <c r="M40" i="1" s="1"/>
  <c r="N40" i="1" s="1"/>
  <c r="J40" i="1" s="1"/>
  <c r="L38" i="1"/>
  <c r="M38" i="1" s="1"/>
  <c r="N38" i="1" s="1"/>
  <c r="J38" i="1" s="1"/>
  <c r="L37" i="1"/>
  <c r="M37" i="1" s="1"/>
  <c r="L36" i="1"/>
  <c r="M36" i="1" s="1"/>
  <c r="N36" i="1" s="1"/>
  <c r="J36" i="1" s="1"/>
  <c r="L35" i="1"/>
  <c r="M35" i="1" s="1"/>
  <c r="L34" i="1"/>
  <c r="M34" i="1" s="1"/>
  <c r="N34" i="1" s="1"/>
  <c r="J34" i="1" s="1"/>
  <c r="L29" i="1"/>
  <c r="M29" i="1" s="1"/>
  <c r="H29" i="1" s="1"/>
  <c r="L30" i="1"/>
  <c r="M30" i="1" s="1"/>
  <c r="L31" i="1"/>
  <c r="M31" i="1" s="1"/>
  <c r="N31" i="1" s="1"/>
  <c r="J31" i="1" s="1"/>
  <c r="L32" i="1"/>
  <c r="M32" i="1" s="1"/>
  <c r="L28" i="1"/>
  <c r="M28" i="1" s="1"/>
  <c r="H28" i="1" s="1"/>
  <c r="M47" i="1" l="1"/>
  <c r="N47" i="1" s="1"/>
  <c r="O47" i="1" s="1"/>
  <c r="J47" i="1" s="1"/>
  <c r="M48" i="1"/>
  <c r="N48" i="1" s="1"/>
  <c r="O48" i="1" s="1"/>
  <c r="J48" i="1" s="1"/>
  <c r="G51" i="1"/>
  <c r="M50" i="1"/>
  <c r="N50" i="1" s="1"/>
  <c r="H50" i="1" s="1"/>
  <c r="H51" i="1"/>
  <c r="O51" i="1"/>
  <c r="J51" i="1" s="1"/>
  <c r="M53" i="1"/>
  <c r="N53" i="1" s="1"/>
  <c r="H53" i="1" s="1"/>
  <c r="O49" i="1"/>
  <c r="J49" i="1" s="1"/>
  <c r="G49" i="1"/>
  <c r="H43" i="1"/>
  <c r="N43" i="1"/>
  <c r="J43" i="1" s="1"/>
  <c r="H41" i="1"/>
  <c r="N41" i="1"/>
  <c r="J41" i="1" s="1"/>
  <c r="H42" i="1"/>
  <c r="H40" i="1"/>
  <c r="H44" i="1"/>
  <c r="N37" i="1"/>
  <c r="J37" i="1" s="1"/>
  <c r="H37" i="1"/>
  <c r="H35" i="1"/>
  <c r="N35" i="1"/>
  <c r="J35" i="1" s="1"/>
  <c r="H36" i="1"/>
  <c r="H34" i="1"/>
  <c r="H38" i="1"/>
  <c r="H30" i="1"/>
  <c r="N30" i="1"/>
  <c r="J30" i="1" s="1"/>
  <c r="N29" i="1"/>
  <c r="J29" i="1" s="1"/>
  <c r="N32" i="1"/>
  <c r="J32" i="1" s="1"/>
  <c r="H32" i="1"/>
  <c r="H31" i="1"/>
  <c r="N28" i="1"/>
  <c r="J28" i="1" s="1"/>
  <c r="H20" i="1"/>
  <c r="J20" i="1" s="1"/>
  <c r="H21" i="1"/>
  <c r="J21" i="1" s="1"/>
  <c r="H22" i="1"/>
  <c r="J22" i="1" s="1"/>
  <c r="H23" i="1"/>
  <c r="J23" i="1" s="1"/>
  <c r="H24" i="1"/>
  <c r="J24" i="1" s="1"/>
  <c r="O50" i="1" l="1"/>
  <c r="J50" i="1" s="1"/>
  <c r="H47" i="1"/>
  <c r="H48" i="1"/>
  <c r="H15" i="1" l="1"/>
  <c r="J15" i="1" s="1"/>
  <c r="H16" i="1"/>
  <c r="J16" i="1" s="1"/>
  <c r="H17" i="1"/>
  <c r="J17" i="1" s="1"/>
  <c r="H18" i="1"/>
  <c r="J18" i="1" s="1"/>
  <c r="H19" i="1"/>
  <c r="J19" i="1" s="1"/>
  <c r="H14" i="1"/>
  <c r="J14" i="1" s="1"/>
  <c r="B55" i="1"/>
  <c r="J54" i="1" l="1"/>
  <c r="J55" i="1" s="1"/>
  <c r="J11" i="1"/>
  <c r="I11" i="1"/>
</calcChain>
</file>

<file path=xl/sharedStrings.xml><?xml version="1.0" encoding="utf-8"?>
<sst xmlns="http://schemas.openxmlformats.org/spreadsheetml/2006/main" count="83" uniqueCount="51">
  <si>
    <t>Order Qty</t>
  </si>
  <si>
    <t>$ Ext</t>
  </si>
  <si>
    <t>ACCOUNT NAME</t>
  </si>
  <si>
    <t>CONTACT NAME</t>
  </si>
  <si>
    <t>ORDER No</t>
  </si>
  <si>
    <t>PHONE</t>
  </si>
  <si>
    <t>DELIVERY ADDRESS</t>
  </si>
  <si>
    <t>POSTCODE</t>
  </si>
  <si>
    <t>TECHNOLOGICA PTY LTD   ABN 62 056 429 504</t>
  </si>
  <si>
    <t>ACCT No</t>
  </si>
  <si>
    <t>Your Order…</t>
  </si>
  <si>
    <t>Your Details…</t>
  </si>
  <si>
    <t/>
  </si>
  <si>
    <t>ORDER TOTAL $</t>
  </si>
  <si>
    <t>ADDRESS</t>
  </si>
  <si>
    <t>OFF-THE-SHELF GENERIC DESIGN GIFT CARDS</t>
  </si>
  <si>
    <t>EFTPOS Cards</t>
  </si>
  <si>
    <t>$1000</t>
  </si>
  <si>
    <t>$500</t>
  </si>
  <si>
    <t>$250</t>
  </si>
  <si>
    <t>$100</t>
  </si>
  <si>
    <t>$50</t>
  </si>
  <si>
    <t>$25</t>
  </si>
  <si>
    <t>Denomination</t>
  </si>
  <si>
    <t>Surcharge</t>
  </si>
  <si>
    <t>VISA Cards</t>
  </si>
  <si>
    <t>Price each</t>
  </si>
  <si>
    <t>DESIGN YOUR OWN GIFT CARDS</t>
  </si>
  <si>
    <t>VISA OVER-PRINT Cards</t>
  </si>
  <si>
    <t>BRANDED EFTPOS Cards - 12 Month</t>
  </si>
  <si>
    <t>BRANDED EFTPOS Cards - 36 Month</t>
  </si>
  <si>
    <t>Your $ Choice</t>
  </si>
  <si>
    <t>MASTERCARD Digital</t>
  </si>
  <si>
    <t>DIGITAL GIFT CARDS</t>
  </si>
  <si>
    <t>$20 and under $2.95; $20+ to $50 $3.95; $50+ to $100 $4.95;</t>
  </si>
  <si>
    <t xml:space="preserve">$100+ to $500 $5.95; $500+ to $1000 6.95 </t>
  </si>
  <si>
    <t>EMAIL</t>
  </si>
  <si>
    <t>Surcharge varies according to card value…</t>
  </si>
  <si>
    <t>If paying by Credit Card, fee of 1.5% will apply: $</t>
  </si>
  <si>
    <t xml:space="preserve">   </t>
  </si>
  <si>
    <t>1. Enter your order into the pale green cells…</t>
  </si>
  <si>
    <t>For Personalised, Overprint and Digital Cards, include denomination(s)</t>
  </si>
  <si>
    <t>Use an easily recognisable file name!</t>
  </si>
  <si>
    <t>Phone: (03) 9499 7771 | Post: PO Box 2074, EAST IVANHOE, VIC 3079 | Web: www.anystoregiftcard.com.au | Email: sales@anystoregiftcard.com.au</t>
  </si>
  <si>
    <t>3. Email your order to sales@anystoregiftcard.com.au</t>
  </si>
  <si>
    <t>Interactive form…</t>
  </si>
  <si>
    <t>Surcharges added, and totals calculated automatically.</t>
  </si>
  <si>
    <t xml:space="preserve">2. Save your file. </t>
  </si>
  <si>
    <t>Calc price</t>
  </si>
  <si>
    <t>Order price</t>
  </si>
  <si>
    <t>GIFT CARD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</si>
</sst>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 Narrow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10"/>
      <name val="Bahnschrift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omic Sans MS"/>
      <family val="4"/>
    </font>
    <font>
      <sz val="8"/>
      <name val="Comic Sans MS"/>
      <family val="4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8" xfId="0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0" fillId="2" borderId="5" xfId="0" applyFill="1" applyBorder="1" applyProtection="1">
      <protection hidden="1"/>
    </xf>
    <xf numFmtId="0" fontId="11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11" fillId="2" borderId="7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2" fillId="2" borderId="5" xfId="0" applyFont="1" applyFill="1" applyBorder="1" applyProtection="1"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right"/>
      <protection hidden="1"/>
    </xf>
    <xf numFmtId="0" fontId="14" fillId="2" borderId="8" xfId="0" applyFont="1" applyFill="1" applyBorder="1" applyAlignment="1" applyProtection="1">
      <alignment horizontal="right"/>
      <protection hidden="1"/>
    </xf>
    <xf numFmtId="0" fontId="2" fillId="2" borderId="7" xfId="0" quotePrefix="1" applyFon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12" fillId="2" borderId="7" xfId="0" applyFont="1" applyFill="1" applyBorder="1" applyAlignment="1" applyProtection="1">
      <alignment horizontal="right"/>
      <protection hidden="1"/>
    </xf>
    <xf numFmtId="2" fontId="14" fillId="2" borderId="9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3" fillId="2" borderId="5" xfId="0" applyFont="1" applyFill="1" applyBorder="1" applyProtection="1"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2" fontId="17" fillId="2" borderId="6" xfId="0" applyNumberFormat="1" applyFont="1" applyFill="1" applyBorder="1" applyAlignment="1" applyProtection="1">
      <alignment horizontal="center" vertical="center"/>
      <protection hidden="1"/>
    </xf>
    <xf numFmtId="0" fontId="11" fillId="2" borderId="8" xfId="0" applyFont="1" applyFill="1" applyBorder="1" applyProtection="1">
      <protection hidden="1"/>
    </xf>
    <xf numFmtId="1" fontId="2" fillId="2" borderId="7" xfId="0" applyNumberFormat="1" applyFont="1" applyFill="1" applyBorder="1" applyAlignment="1" applyProtection="1">
      <alignment horizontal="right" vertical="center"/>
      <protection hidden="1"/>
    </xf>
    <xf numFmtId="15" fontId="0" fillId="2" borderId="0" xfId="0" applyNumberFormat="1" applyFill="1" applyProtection="1">
      <protection hidden="1"/>
    </xf>
    <xf numFmtId="0" fontId="0" fillId="3" borderId="8" xfId="0" applyFill="1" applyBorder="1" applyProtection="1">
      <protection hidden="1"/>
    </xf>
    <xf numFmtId="15" fontId="7" fillId="2" borderId="8" xfId="0" applyNumberFormat="1" applyFont="1" applyFill="1" applyBorder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8" fillId="2" borderId="8" xfId="0" applyFont="1" applyFill="1" applyBorder="1" applyAlignment="1" applyProtection="1">
      <alignment horizontal="right"/>
      <protection hidden="1"/>
    </xf>
    <xf numFmtId="2" fontId="18" fillId="2" borderId="9" xfId="0" applyNumberFormat="1" applyFont="1" applyFill="1" applyBorder="1" applyProtection="1">
      <protection hidden="1"/>
    </xf>
    <xf numFmtId="0" fontId="0" fillId="3" borderId="0" xfId="0" applyFill="1" applyProtection="1"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2" fontId="0" fillId="2" borderId="27" xfId="0" applyNumberFormat="1" applyFill="1" applyBorder="1" applyProtection="1">
      <protection hidden="1"/>
    </xf>
    <xf numFmtId="2" fontId="5" fillId="2" borderId="27" xfId="0" applyNumberFormat="1" applyFont="1" applyFill="1" applyBorder="1" applyProtection="1">
      <protection hidden="1"/>
    </xf>
    <xf numFmtId="2" fontId="0" fillId="4" borderId="27" xfId="0" applyNumberFormat="1" applyFill="1" applyBorder="1" applyProtection="1">
      <protection hidden="1"/>
    </xf>
    <xf numFmtId="2" fontId="5" fillId="4" borderId="27" xfId="0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21" fillId="3" borderId="7" xfId="0" applyFont="1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20" fillId="2" borderId="0" xfId="0" applyFont="1" applyFill="1" applyProtection="1"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23" fillId="2" borderId="0" xfId="0" applyFont="1" applyFill="1" applyProtection="1">
      <protection hidden="1"/>
    </xf>
    <xf numFmtId="0" fontId="8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1" fontId="16" fillId="0" borderId="20" xfId="0" quotePrefix="1" applyNumberFormat="1" applyFont="1" applyBorder="1" applyAlignment="1" applyProtection="1">
      <alignment horizontal="right" indent="1"/>
      <protection hidden="1"/>
    </xf>
    <xf numFmtId="2" fontId="5" fillId="2" borderId="21" xfId="0" applyNumberFormat="1" applyFont="1" applyFill="1" applyBorder="1" applyProtection="1">
      <protection hidden="1"/>
    </xf>
    <xf numFmtId="2" fontId="5" fillId="2" borderId="26" xfId="0" applyNumberFormat="1" applyFont="1" applyFill="1" applyBorder="1" applyProtection="1">
      <protection hidden="1"/>
    </xf>
    <xf numFmtId="2" fontId="5" fillId="2" borderId="22" xfId="0" applyNumberFormat="1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1" fontId="16" fillId="0" borderId="10" xfId="0" quotePrefix="1" applyNumberFormat="1" applyFont="1" applyBorder="1" applyAlignment="1" applyProtection="1">
      <alignment horizontal="right" indent="1"/>
      <protection hidden="1"/>
    </xf>
    <xf numFmtId="2" fontId="5" fillId="2" borderId="14" xfId="0" applyNumberFormat="1" applyFont="1" applyFill="1" applyBorder="1" applyProtection="1">
      <protection hidden="1"/>
    </xf>
    <xf numFmtId="2" fontId="5" fillId="2" borderId="10" xfId="0" applyNumberFormat="1" applyFont="1" applyFill="1" applyBorder="1" applyProtection="1">
      <protection hidden="1"/>
    </xf>
    <xf numFmtId="2" fontId="5" fillId="2" borderId="23" xfId="0" applyNumberFormat="1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1" fontId="16" fillId="0" borderId="12" xfId="0" quotePrefix="1" applyNumberFormat="1" applyFont="1" applyBorder="1" applyAlignment="1" applyProtection="1">
      <alignment horizontal="right" indent="1"/>
      <protection hidden="1"/>
    </xf>
    <xf numFmtId="2" fontId="5" fillId="2" borderId="15" xfId="0" applyNumberFormat="1" applyFont="1" applyFill="1" applyBorder="1" applyProtection="1">
      <protection hidden="1"/>
    </xf>
    <xf numFmtId="2" fontId="5" fillId="2" borderId="11" xfId="0" applyNumberFormat="1" applyFont="1" applyFill="1" applyBorder="1" applyProtection="1">
      <protection hidden="1"/>
    </xf>
    <xf numFmtId="2" fontId="5" fillId="2" borderId="12" xfId="0" applyNumberFormat="1" applyFont="1" applyFill="1" applyBorder="1" applyProtection="1">
      <protection hidden="1"/>
    </xf>
    <xf numFmtId="0" fontId="5" fillId="2" borderId="12" xfId="0" applyFont="1" applyFill="1" applyBorder="1" applyProtection="1"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2" fontId="5" fillId="2" borderId="24" xfId="0" applyNumberFormat="1" applyFont="1" applyFill="1" applyBorder="1" applyProtection="1">
      <protection hidden="1"/>
    </xf>
    <xf numFmtId="1" fontId="3" fillId="0" borderId="20" xfId="0" quotePrefix="1" applyNumberFormat="1" applyFont="1" applyBorder="1" applyAlignment="1" applyProtection="1">
      <alignment horizontal="left" vertical="center"/>
      <protection hidden="1"/>
    </xf>
    <xf numFmtId="0" fontId="5" fillId="2" borderId="20" xfId="0" applyFont="1" applyFill="1" applyBorder="1" applyAlignment="1" applyProtection="1">
      <alignment horizontal="center"/>
      <protection hidden="1"/>
    </xf>
    <xf numFmtId="0" fontId="26" fillId="2" borderId="20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Protection="1">
      <protection hidden="1"/>
    </xf>
    <xf numFmtId="0" fontId="5" fillId="2" borderId="17" xfId="0" applyFont="1" applyFill="1" applyBorder="1" applyProtection="1">
      <protection hidden="1"/>
    </xf>
    <xf numFmtId="2" fontId="19" fillId="0" borderId="0" xfId="0" applyNumberFormat="1" applyFont="1" applyAlignment="1" applyProtection="1">
      <alignment horizontal="left" vertical="center"/>
      <protection hidden="1"/>
    </xf>
    <xf numFmtId="0" fontId="5" fillId="2" borderId="18" xfId="0" applyFont="1" applyFill="1" applyBorder="1" applyProtection="1">
      <protection hidden="1"/>
    </xf>
    <xf numFmtId="0" fontId="5" fillId="2" borderId="13" xfId="0" applyFont="1" applyFill="1" applyBorder="1" applyProtection="1">
      <protection hidden="1"/>
    </xf>
    <xf numFmtId="0" fontId="5" fillId="2" borderId="25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26" fillId="3" borderId="20" xfId="0" applyFont="1" applyFill="1" applyBorder="1" applyAlignment="1" applyProtection="1">
      <alignment horizontal="center"/>
      <protection locked="0"/>
    </xf>
    <xf numFmtId="0" fontId="26" fillId="3" borderId="10" xfId="0" applyFont="1" applyFill="1" applyBorder="1" applyAlignment="1" applyProtection="1">
      <alignment horizontal="center"/>
      <protection locked="0"/>
    </xf>
    <xf numFmtId="0" fontId="26" fillId="3" borderId="12" xfId="0" applyFont="1" applyFill="1" applyBorder="1" applyAlignment="1" applyProtection="1">
      <alignment horizontal="center"/>
      <protection locked="0"/>
    </xf>
    <xf numFmtId="1" fontId="27" fillId="3" borderId="10" xfId="0" quotePrefix="1" applyNumberFormat="1" applyFont="1" applyFill="1" applyBorder="1" applyAlignment="1" applyProtection="1">
      <alignment horizontal="right" vertical="center" indent="1"/>
      <protection locked="0"/>
    </xf>
    <xf numFmtId="1" fontId="27" fillId="3" borderId="12" xfId="0" quotePrefix="1" applyNumberFormat="1" applyFont="1" applyFill="1" applyBorder="1" applyAlignment="1" applyProtection="1">
      <alignment horizontal="right" vertical="center" indent="1"/>
      <protection locked="0"/>
    </xf>
    <xf numFmtId="0" fontId="0" fillId="3" borderId="7" xfId="0" applyFill="1" applyBorder="1" applyProtection="1">
      <protection hidden="1"/>
    </xf>
    <xf numFmtId="0" fontId="24" fillId="3" borderId="8" xfId="0" applyFont="1" applyFill="1" applyBorder="1" applyAlignment="1" applyProtection="1">
      <alignment horizontal="left"/>
      <protection locked="0"/>
    </xf>
    <xf numFmtId="0" fontId="24" fillId="3" borderId="9" xfId="0" applyFont="1" applyFill="1" applyBorder="1" applyAlignment="1" applyProtection="1">
      <alignment horizontal="left"/>
      <protection locked="0"/>
    </xf>
    <xf numFmtId="0" fontId="24" fillId="3" borderId="8" xfId="0" applyFont="1" applyFill="1" applyBorder="1" applyAlignment="1" applyProtection="1">
      <alignment horizontal="center"/>
      <protection locked="0"/>
    </xf>
    <xf numFmtId="0" fontId="24" fillId="3" borderId="9" xfId="0" applyFont="1" applyFill="1" applyBorder="1" applyAlignment="1" applyProtection="1">
      <alignment horizontal="center"/>
      <protection locked="0"/>
    </xf>
    <xf numFmtId="0" fontId="25" fillId="3" borderId="8" xfId="0" applyFont="1" applyFill="1" applyBorder="1" applyAlignment="1" applyProtection="1">
      <alignment horizontal="center"/>
      <protection locked="0"/>
    </xf>
    <xf numFmtId="0" fontId="25" fillId="3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FFEA"/>
      <color rgb="FF93FFC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2</xdr:col>
      <xdr:colOff>447675</xdr:colOff>
      <xdr:row>2</xdr:row>
      <xdr:rowOff>38100</xdr:rowOff>
    </xdr:to>
    <xdr:pic>
      <xdr:nvPicPr>
        <xdr:cNvPr id="3" name="Picture 77" descr="AnyStore Logo 2017 sml.jpg">
          <a:extLst>
            <a:ext uri="{FF2B5EF4-FFF2-40B4-BE49-F238E27FC236}">
              <a16:creationId xmlns:a16="http://schemas.microsoft.com/office/drawing/2014/main" id="{EC21CEB4-100F-4681-A672-9C799A41A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485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19</xdr:row>
      <xdr:rowOff>38100</xdr:rowOff>
    </xdr:from>
    <xdr:to>
      <xdr:col>4</xdr:col>
      <xdr:colOff>971550</xdr:colOff>
      <xdr:row>24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E7D538C-7224-41A2-A139-7ED1537F35BA}"/>
            </a:ext>
          </a:extLst>
        </xdr:cNvPr>
        <xdr:cNvSpPr txBox="1"/>
      </xdr:nvSpPr>
      <xdr:spPr>
        <a:xfrm>
          <a:off x="1238250" y="3324225"/>
          <a:ext cx="19907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AU" sz="1000" i="1"/>
            <a:t>Valid world-wide and online,</a:t>
          </a:r>
        </a:p>
        <a:p>
          <a:pPr algn="ctr"/>
          <a:r>
            <a:rPr lang="en-AU" sz="1000" i="1"/>
            <a:t>anywhere* VISA is accepted.</a:t>
          </a:r>
        </a:p>
        <a:p>
          <a:pPr algn="ctr"/>
          <a:r>
            <a:rPr lang="en-AU" sz="1000" i="1"/>
            <a:t>Surcharge </a:t>
          </a:r>
          <a:r>
            <a:rPr lang="en-AU" sz="1000" b="1" i="1"/>
            <a:t>$3.95 </a:t>
          </a:r>
          <a:r>
            <a:rPr lang="en-AU" sz="1000" i="1"/>
            <a:t>per card.</a:t>
          </a:r>
        </a:p>
        <a:p>
          <a:pPr algn="ctr"/>
          <a:r>
            <a:rPr lang="en-AU" sz="800" i="1"/>
            <a:t>(*at Retailer's</a:t>
          </a:r>
          <a:r>
            <a:rPr lang="en-AU" sz="800" i="1" baseline="0"/>
            <a:t> discretion)</a:t>
          </a:r>
          <a:endParaRPr lang="en-AU" sz="800" i="1"/>
        </a:p>
      </xdr:txBody>
    </xdr:sp>
    <xdr:clientData/>
  </xdr:twoCellAnchor>
  <xdr:twoCellAnchor>
    <xdr:from>
      <xdr:col>1</xdr:col>
      <xdr:colOff>1114425</xdr:colOff>
      <xdr:row>13</xdr:row>
      <xdr:rowOff>85725</xdr:rowOff>
    </xdr:from>
    <xdr:to>
      <xdr:col>4</xdr:col>
      <xdr:colOff>981075</xdr:colOff>
      <xdr:row>18</xdr:row>
      <xdr:rowOff>95251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BCD3A6E-3A14-4D2C-8613-E75AFDEE0BC5}"/>
            </a:ext>
          </a:extLst>
        </xdr:cNvPr>
        <xdr:cNvSpPr txBox="1"/>
      </xdr:nvSpPr>
      <xdr:spPr>
        <a:xfrm>
          <a:off x="1143000" y="2400300"/>
          <a:ext cx="2095500" cy="8191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AU" sz="1000" i="1"/>
            <a:t>Accepted</a:t>
          </a:r>
          <a:r>
            <a:rPr lang="en-AU" sz="1000" i="1" baseline="0"/>
            <a:t> </a:t>
          </a:r>
          <a:r>
            <a:rPr lang="en-AU" sz="1000" i="1"/>
            <a:t>Australia</a:t>
          </a:r>
          <a:r>
            <a:rPr lang="en-AU" sz="1000" i="1" baseline="0"/>
            <a:t> wide,</a:t>
          </a:r>
        </a:p>
        <a:p>
          <a:pPr algn="ctr"/>
          <a:r>
            <a:rPr lang="en-AU" sz="1000" i="1" baseline="0"/>
            <a:t>anywhere* </a:t>
          </a:r>
          <a:r>
            <a:rPr lang="en-AU" sz="1000" i="1"/>
            <a:t>EFTPOS is</a:t>
          </a:r>
          <a:r>
            <a:rPr lang="en-AU" sz="1000" i="1" baseline="0"/>
            <a:t> </a:t>
          </a:r>
          <a:r>
            <a:rPr lang="en-AU" sz="1000" i="1"/>
            <a:t>available.</a:t>
          </a:r>
        </a:p>
        <a:p>
          <a:pPr algn="ctr"/>
          <a:r>
            <a:rPr lang="en-AU" sz="1000" i="1"/>
            <a:t>Surcharge</a:t>
          </a:r>
          <a:r>
            <a:rPr lang="en-AU" sz="1000" i="1" baseline="0"/>
            <a:t> </a:t>
          </a:r>
          <a:r>
            <a:rPr lang="en-AU" sz="1000" b="1" i="1" baseline="0"/>
            <a:t>$2.75</a:t>
          </a:r>
          <a:r>
            <a:rPr lang="en-AU" sz="1000" i="1" baseline="0"/>
            <a:t> per card.</a:t>
          </a:r>
          <a:endParaRPr lang="en-AU" sz="1000" i="1"/>
        </a:p>
        <a:p>
          <a:pPr algn="ctr"/>
          <a:r>
            <a:rPr lang="en-AU" sz="800" i="1"/>
            <a:t>(*at Retailer's dsicretion)</a:t>
          </a:r>
        </a:p>
      </xdr:txBody>
    </xdr:sp>
    <xdr:clientData/>
  </xdr:twoCellAnchor>
  <xdr:twoCellAnchor editAs="oneCell">
    <xdr:from>
      <xdr:col>1</xdr:col>
      <xdr:colOff>76201</xdr:colOff>
      <xdr:row>14</xdr:row>
      <xdr:rowOff>95251</xdr:rowOff>
    </xdr:from>
    <xdr:to>
      <xdr:col>1</xdr:col>
      <xdr:colOff>1051533</xdr:colOff>
      <xdr:row>18</xdr:row>
      <xdr:rowOff>66675</xdr:rowOff>
    </xdr:to>
    <xdr:pic>
      <xdr:nvPicPr>
        <xdr:cNvPr id="5" name="Picture 70" descr="Thumb 2019 EFTPOS Generic.jpg">
          <a:extLst>
            <a:ext uri="{FF2B5EF4-FFF2-40B4-BE49-F238E27FC236}">
              <a16:creationId xmlns:a16="http://schemas.microsoft.com/office/drawing/2014/main" id="{953918B2-870F-470D-909A-00B2EA5E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924176"/>
          <a:ext cx="975332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20</xdr:row>
      <xdr:rowOff>95251</xdr:rowOff>
    </xdr:from>
    <xdr:to>
      <xdr:col>1</xdr:col>
      <xdr:colOff>1101343</xdr:colOff>
      <xdr:row>24</xdr:row>
      <xdr:rowOff>85725</xdr:rowOff>
    </xdr:to>
    <xdr:pic>
      <xdr:nvPicPr>
        <xdr:cNvPr id="6" name="Picture 72" descr="Thumb VISA Generic.jpg">
          <a:extLst>
            <a:ext uri="{FF2B5EF4-FFF2-40B4-BE49-F238E27FC236}">
              <a16:creationId xmlns:a16="http://schemas.microsoft.com/office/drawing/2014/main" id="{A11757CA-AD38-4DF1-8BCE-55923F79A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33776"/>
          <a:ext cx="987043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1143001</xdr:colOff>
      <xdr:row>33</xdr:row>
      <xdr:rowOff>66675</xdr:rowOff>
    </xdr:from>
    <xdr:to>
      <xdr:col>4</xdr:col>
      <xdr:colOff>1143001</xdr:colOff>
      <xdr:row>37</xdr:row>
      <xdr:rowOff>95250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EA4239A-A18F-4B6E-B216-398F86640CBC}"/>
            </a:ext>
          </a:extLst>
        </xdr:cNvPr>
        <xdr:cNvSpPr txBox="1"/>
      </xdr:nvSpPr>
      <xdr:spPr>
        <a:xfrm>
          <a:off x="1171576" y="5648325"/>
          <a:ext cx="2381250" cy="6762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pPr algn="ctr"/>
          <a:r>
            <a:rPr lang="en-AU" sz="1000" i="1"/>
            <a:t>Design</a:t>
          </a:r>
          <a:r>
            <a:rPr lang="en-AU" sz="1000" i="1" baseline="0"/>
            <a:t> the cards you want!</a:t>
          </a:r>
        </a:p>
        <a:p>
          <a:pPr algn="ctr"/>
          <a:r>
            <a:rPr lang="en-AU" sz="1000" i="1" baseline="0"/>
            <a:t>Your</a:t>
          </a:r>
          <a:r>
            <a:rPr lang="en-AU" sz="1000" i="1"/>
            <a:t> IMAGE, LOGO &amp; MESSAGE.</a:t>
          </a:r>
        </a:p>
        <a:p>
          <a:pPr algn="ctr"/>
          <a:r>
            <a:rPr lang="en-AU" sz="1000" i="1"/>
            <a:t>Any</a:t>
          </a:r>
          <a:r>
            <a:rPr lang="en-AU" sz="1000" i="1" baseline="0"/>
            <a:t> denomination $10 to $1000</a:t>
          </a:r>
        </a:p>
        <a:p>
          <a:pPr algn="ctr"/>
          <a:r>
            <a:rPr lang="en-AU" sz="1000" i="1"/>
            <a:t>12 Month Validity</a:t>
          </a:r>
        </a:p>
      </xdr:txBody>
    </xdr:sp>
    <xdr:clientData/>
  </xdr:twoCellAnchor>
  <xdr:twoCellAnchor editAs="oneCell">
    <xdr:from>
      <xdr:col>1</xdr:col>
      <xdr:colOff>47625</xdr:colOff>
      <xdr:row>33</xdr:row>
      <xdr:rowOff>28575</xdr:rowOff>
    </xdr:from>
    <xdr:to>
      <xdr:col>1</xdr:col>
      <xdr:colOff>1104900</xdr:colOff>
      <xdr:row>37</xdr:row>
      <xdr:rowOff>47625</xdr:rowOff>
    </xdr:to>
    <xdr:pic>
      <xdr:nvPicPr>
        <xdr:cNvPr id="17" name="Picture 64" descr="Artboard 1mountain.jpg">
          <a:extLst>
            <a:ext uri="{FF2B5EF4-FFF2-40B4-BE49-F238E27FC236}">
              <a16:creationId xmlns:a16="http://schemas.microsoft.com/office/drawing/2014/main" id="{B8D94968-2863-4A28-B372-3FA260719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800600"/>
          <a:ext cx="1057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27</xdr:row>
      <xdr:rowOff>38100</xdr:rowOff>
    </xdr:from>
    <xdr:to>
      <xdr:col>1</xdr:col>
      <xdr:colOff>1114425</xdr:colOff>
      <xdr:row>31</xdr:row>
      <xdr:rowOff>95250</xdr:rowOff>
    </xdr:to>
    <xdr:pic>
      <xdr:nvPicPr>
        <xdr:cNvPr id="19" name="Picture 73" descr="Thumb VISA Overprint.jpg">
          <a:extLst>
            <a:ext uri="{FF2B5EF4-FFF2-40B4-BE49-F238E27FC236}">
              <a16:creationId xmlns:a16="http://schemas.microsoft.com/office/drawing/2014/main" id="{60465D7B-1728-4A78-B428-CBCA0858E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10125"/>
          <a:ext cx="1085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39</xdr:row>
      <xdr:rowOff>9525</xdr:rowOff>
    </xdr:from>
    <xdr:to>
      <xdr:col>1</xdr:col>
      <xdr:colOff>1104900</xdr:colOff>
      <xdr:row>43</xdr:row>
      <xdr:rowOff>28575</xdr:rowOff>
    </xdr:to>
    <xdr:pic>
      <xdr:nvPicPr>
        <xdr:cNvPr id="20" name="Picture 63" descr="Artboard 1fireworks.jpg">
          <a:extLst>
            <a:ext uri="{FF2B5EF4-FFF2-40B4-BE49-F238E27FC236}">
              <a16:creationId xmlns:a16="http://schemas.microsoft.com/office/drawing/2014/main" id="{F51CA50D-A838-4878-8FC8-63DD4A5BD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24650"/>
          <a:ext cx="1057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45</xdr:row>
      <xdr:rowOff>155683</xdr:rowOff>
    </xdr:from>
    <xdr:to>
      <xdr:col>1</xdr:col>
      <xdr:colOff>723900</xdr:colOff>
      <xdr:row>52</xdr:row>
      <xdr:rowOff>136305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B812669F-80FF-45BF-B269-06CEBE6A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99483"/>
          <a:ext cx="609600" cy="1114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1133476</xdr:colOff>
      <xdr:row>26</xdr:row>
      <xdr:rowOff>85725</xdr:rowOff>
    </xdr:from>
    <xdr:to>
      <xdr:col>4</xdr:col>
      <xdr:colOff>1123950</xdr:colOff>
      <xdr:row>32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FF9897A-4236-44ED-AD31-9DA841768E28}"/>
            </a:ext>
          </a:extLst>
        </xdr:cNvPr>
        <xdr:cNvSpPr txBox="1"/>
      </xdr:nvSpPr>
      <xdr:spPr>
        <a:xfrm>
          <a:off x="1162051" y="4533900"/>
          <a:ext cx="2371724" cy="885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/>
        <a:lstStyle/>
        <a:p>
          <a:pPr algn="ctr"/>
          <a:r>
            <a:rPr lang="en-AU" sz="1000" i="1"/>
            <a:t>Your LOGO and MESSAGE, overprinted on basic our background overprint stock.</a:t>
          </a:r>
        </a:p>
        <a:p>
          <a:pPr algn="ctr"/>
          <a:r>
            <a:rPr lang="en-AU" sz="1000" i="1"/>
            <a:t>Fast turn-around, cost effective! </a:t>
          </a:r>
        </a:p>
        <a:p>
          <a:pPr algn="ctr"/>
          <a:r>
            <a:rPr lang="en-AU" sz="1000" i="1"/>
            <a:t>Any</a:t>
          </a:r>
          <a:r>
            <a:rPr lang="en-AU" sz="1000" i="1" baseline="0"/>
            <a:t> d</a:t>
          </a:r>
          <a:r>
            <a:rPr lang="en-AU" sz="1000" i="1"/>
            <a:t>enomination, $10 to $1000</a:t>
          </a:r>
        </a:p>
      </xdr:txBody>
    </xdr:sp>
    <xdr:clientData/>
  </xdr:twoCellAnchor>
  <xdr:twoCellAnchor>
    <xdr:from>
      <xdr:col>1</xdr:col>
      <xdr:colOff>1171575</xdr:colOff>
      <xdr:row>39</xdr:row>
      <xdr:rowOff>47625</xdr:rowOff>
    </xdr:from>
    <xdr:to>
      <xdr:col>4</xdr:col>
      <xdr:colOff>1162050</xdr:colOff>
      <xdr:row>43</xdr:row>
      <xdr:rowOff>76200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A46B88B-911A-403E-B18C-D9A0114B5D8B}"/>
            </a:ext>
          </a:extLst>
        </xdr:cNvPr>
        <xdr:cNvSpPr txBox="1"/>
      </xdr:nvSpPr>
      <xdr:spPr>
        <a:xfrm>
          <a:off x="1200150" y="6600825"/>
          <a:ext cx="2371725" cy="6762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pPr algn="ctr"/>
          <a:r>
            <a:rPr lang="en-AU" sz="1000" i="1"/>
            <a:t>Design</a:t>
          </a:r>
          <a:r>
            <a:rPr lang="en-AU" sz="1000" i="1" baseline="0"/>
            <a:t> the cards you want!</a:t>
          </a:r>
        </a:p>
        <a:p>
          <a:pPr algn="ctr"/>
          <a:r>
            <a:rPr lang="en-AU" sz="1000" i="1" baseline="0"/>
            <a:t>Your</a:t>
          </a:r>
          <a:r>
            <a:rPr lang="en-AU" sz="1000" i="1"/>
            <a:t> IMAGE, LOGO &amp; MESSAGE.</a:t>
          </a:r>
        </a:p>
        <a:p>
          <a:pPr algn="ctr"/>
          <a:r>
            <a:rPr lang="en-AU" sz="1000" i="1"/>
            <a:t>Any</a:t>
          </a:r>
          <a:r>
            <a:rPr lang="en-AU" sz="1000" i="1" baseline="0"/>
            <a:t> denomination $10 to $1000</a:t>
          </a:r>
        </a:p>
        <a:p>
          <a:pPr algn="ctr"/>
          <a:r>
            <a:rPr lang="en-AU" sz="1000" i="1"/>
            <a:t>36 Month Validity</a:t>
          </a:r>
        </a:p>
      </xdr:txBody>
    </xdr:sp>
    <xdr:clientData/>
  </xdr:twoCellAnchor>
  <xdr:twoCellAnchor>
    <xdr:from>
      <xdr:col>1</xdr:col>
      <xdr:colOff>771525</xdr:colOff>
      <xdr:row>45</xdr:row>
      <xdr:rowOff>95250</xdr:rowOff>
    </xdr:from>
    <xdr:to>
      <xdr:col>4</xdr:col>
      <xdr:colOff>1047750</xdr:colOff>
      <xdr:row>50</xdr:row>
      <xdr:rowOff>57150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593A3F5-6BDE-48E0-A995-EE181B6D634D}"/>
            </a:ext>
          </a:extLst>
        </xdr:cNvPr>
        <xdr:cNvSpPr txBox="1"/>
      </xdr:nvSpPr>
      <xdr:spPr>
        <a:xfrm>
          <a:off x="800100" y="7648575"/>
          <a:ext cx="2657475" cy="7715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/>
        <a:lstStyle/>
        <a:p>
          <a:pPr algn="ctr"/>
          <a:r>
            <a:rPr lang="en-AU" sz="1000" i="1"/>
            <a:t>You provide recipient details and gift MESSAGE, we do the rest.</a:t>
          </a:r>
        </a:p>
        <a:p>
          <a:pPr algn="ctr"/>
          <a:r>
            <a:rPr lang="en-AU" sz="1000" i="1"/>
            <a:t>Simple, fast turn-around, and cost effective! </a:t>
          </a:r>
        </a:p>
        <a:p>
          <a:pPr algn="ctr"/>
          <a:r>
            <a:rPr lang="en-AU" sz="1000" i="1"/>
            <a:t>12 month and 36 month</a:t>
          </a:r>
          <a:r>
            <a:rPr lang="en-AU" sz="1000" i="1" baseline="0"/>
            <a:t> options available.</a:t>
          </a:r>
          <a:endParaRPr lang="en-AU" sz="1000" i="1"/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466725</xdr:colOff>
      <xdr:row>59</xdr:row>
      <xdr:rowOff>161926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2D7091E-B6E4-43CF-AE32-2F0042D3E5D1}"/>
            </a:ext>
          </a:extLst>
        </xdr:cNvPr>
        <xdr:cNvSpPr txBox="1"/>
      </xdr:nvSpPr>
      <xdr:spPr>
        <a:xfrm>
          <a:off x="0" y="10239375"/>
          <a:ext cx="6524625" cy="857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/>
            <a:t>MINIMUM QTYS: Anystore Gift Cards can be ordered in any quantity. Freight charge $7.50 applies to orders under $300</a:t>
          </a:r>
        </a:p>
        <a:p>
          <a:r>
            <a:rPr lang="en-AU" sz="800"/>
            <a:t>DELIVERY:  Orders under $500 will be sent by Registered Post. Orders $500 to $999 by Express Post. Orders over $1000 sent by Courier.</a:t>
          </a:r>
        </a:p>
        <a:p>
          <a:r>
            <a:rPr lang="en-AU" sz="800"/>
            <a:t>PAYMENT:  We require PRE-PAYMENT for Gift Cards...</a:t>
          </a:r>
        </a:p>
        <a:p>
          <a:r>
            <a:rPr lang="en-AU" sz="800"/>
            <a:t> -   by Credit Card: ONLINE via Stripe. Visa, Mastercard accepted.</a:t>
          </a:r>
          <a:r>
            <a:rPr lang="en-AU" sz="800" baseline="0"/>
            <a:t> </a:t>
          </a:r>
          <a:r>
            <a:rPr lang="en-AU" sz="800"/>
            <a:t>Fees apply.</a:t>
          </a:r>
        </a:p>
        <a:p>
          <a:r>
            <a:rPr lang="en-AU" sz="800"/>
            <a:t> -   by EFT: Please credit BSB 484-799 AcNo 20008 4521 Any Store Gift Card. Use your Technologica account number / quote number as the reference.</a:t>
          </a:r>
        </a:p>
        <a:p>
          <a:r>
            <a:rPr lang="en-AU" sz="800"/>
            <a:t>NOTE Re GST:  GST applies only to the production fee for the cards, not the loaded value.  Your official tax invoice will be issued with your order.</a:t>
          </a:r>
        </a:p>
        <a:p>
          <a:endParaRPr lang="en-AU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5E32-D354-4F25-8FC4-407570BAF622}">
  <dimension ref="B1:AC55"/>
  <sheetViews>
    <sheetView tabSelected="1" zoomScaleNormal="100" workbookViewId="0">
      <selection activeCell="C6" sqref="C6:G6"/>
    </sheetView>
  </sheetViews>
  <sheetFormatPr defaultRowHeight="15" x14ac:dyDescent="0.25"/>
  <cols>
    <col min="1" max="1" width="0.42578125" style="2" customWidth="1"/>
    <col min="2" max="2" width="17.7109375" style="2" customWidth="1"/>
    <col min="3" max="4" width="8.85546875" style="2" customWidth="1"/>
    <col min="5" max="5" width="19.28515625" style="2" customWidth="1"/>
    <col min="6" max="7" width="8.7109375" style="2" customWidth="1"/>
    <col min="8" max="8" width="9.85546875" style="2" customWidth="1"/>
    <col min="9" max="9" width="7.5703125" style="2" customWidth="1"/>
    <col min="10" max="10" width="8.7109375" style="2" customWidth="1"/>
    <col min="11" max="11" width="10.5703125" style="2" customWidth="1"/>
    <col min="12" max="15" width="0" style="2" hidden="1" customWidth="1"/>
    <col min="16" max="16" width="1.85546875" style="2" customWidth="1"/>
    <col min="17" max="17" width="21.85546875" style="2" customWidth="1"/>
    <col min="18" max="18" width="14.42578125" style="2" customWidth="1"/>
    <col min="19" max="19" width="26.140625" style="2" customWidth="1"/>
    <col min="20" max="50" width="9.140625" style="2"/>
    <col min="51" max="51" width="9.140625" style="2" customWidth="1"/>
    <col min="52" max="16384" width="9.140625" style="2"/>
  </cols>
  <sheetData>
    <row r="1" spans="2:29" x14ac:dyDescent="0.25">
      <c r="H1" s="51"/>
    </row>
    <row r="2" spans="2:29" ht="28.5" customHeight="1" x14ac:dyDescent="0.5">
      <c r="D2" s="52" t="s">
        <v>50</v>
      </c>
      <c r="E2" s="38"/>
      <c r="F2" s="53"/>
      <c r="G2" s="94"/>
      <c r="H2" s="38"/>
      <c r="I2" s="53"/>
    </row>
    <row r="3" spans="2:29" ht="15" customHeight="1" x14ac:dyDescent="0.25">
      <c r="J3" s="22" t="s">
        <v>8</v>
      </c>
      <c r="K3" s="37">
        <v>45175</v>
      </c>
    </row>
    <row r="4" spans="2:29" ht="11.25" customHeight="1" x14ac:dyDescent="0.25">
      <c r="B4" s="10" t="s">
        <v>43</v>
      </c>
      <c r="K4" s="2">
        <v>230906</v>
      </c>
    </row>
    <row r="5" spans="2:29" ht="15.75" x14ac:dyDescent="0.25">
      <c r="B5" s="6" t="s">
        <v>11</v>
      </c>
      <c r="C5" s="7"/>
      <c r="D5" s="7"/>
      <c r="E5" s="7"/>
      <c r="F5" s="7"/>
      <c r="G5" s="35"/>
      <c r="H5" s="7"/>
      <c r="I5" s="7"/>
      <c r="J5" s="7"/>
      <c r="K5" s="3"/>
      <c r="P5" s="54"/>
    </row>
    <row r="6" spans="2:29" ht="16.5" x14ac:dyDescent="0.3">
      <c r="B6" s="16" t="s">
        <v>2</v>
      </c>
      <c r="C6" s="95"/>
      <c r="D6" s="95"/>
      <c r="E6" s="95"/>
      <c r="F6" s="95"/>
      <c r="G6" s="96"/>
      <c r="H6" s="17" t="s">
        <v>9</v>
      </c>
      <c r="I6" s="97"/>
      <c r="J6" s="98"/>
      <c r="K6" s="8"/>
      <c r="P6" s="54"/>
    </row>
    <row r="7" spans="2:29" ht="15" customHeight="1" x14ac:dyDescent="0.3">
      <c r="B7" s="17" t="s">
        <v>3</v>
      </c>
      <c r="C7" s="95"/>
      <c r="D7" s="95"/>
      <c r="E7" s="95"/>
      <c r="F7" s="95"/>
      <c r="G7" s="96"/>
      <c r="H7" s="17" t="s">
        <v>5</v>
      </c>
      <c r="I7" s="99"/>
      <c r="J7" s="100"/>
      <c r="K7" s="55"/>
      <c r="L7" s="10"/>
      <c r="P7" s="54"/>
      <c r="V7" s="9"/>
      <c r="W7" s="10"/>
    </row>
    <row r="8" spans="2:29" ht="15" customHeight="1" x14ac:dyDescent="0.3">
      <c r="B8" s="19" t="s">
        <v>36</v>
      </c>
      <c r="C8" s="95"/>
      <c r="D8" s="95"/>
      <c r="E8" s="95"/>
      <c r="F8" s="95"/>
      <c r="G8" s="96"/>
      <c r="H8" s="36" t="s">
        <v>4</v>
      </c>
      <c r="I8" s="101"/>
      <c r="J8" s="102"/>
      <c r="K8" s="56"/>
      <c r="P8" s="54"/>
    </row>
    <row r="9" spans="2:29" ht="15" customHeight="1" x14ac:dyDescent="0.3">
      <c r="B9" s="18" t="s">
        <v>6</v>
      </c>
      <c r="C9" s="95"/>
      <c r="D9" s="95"/>
      <c r="E9" s="95"/>
      <c r="F9" s="95"/>
      <c r="G9" s="95"/>
      <c r="H9" s="95"/>
      <c r="I9" s="95"/>
      <c r="J9" s="96"/>
      <c r="K9" s="57"/>
      <c r="L9" s="10"/>
      <c r="P9" s="54"/>
      <c r="V9" s="9"/>
      <c r="W9" s="10"/>
    </row>
    <row r="10" spans="2:29" ht="15" customHeight="1" x14ac:dyDescent="0.3">
      <c r="B10" s="21" t="s">
        <v>14</v>
      </c>
      <c r="C10" s="95"/>
      <c r="D10" s="95"/>
      <c r="E10" s="95"/>
      <c r="F10" s="95"/>
      <c r="G10" s="95"/>
      <c r="H10" s="1" t="s">
        <v>7</v>
      </c>
      <c r="I10" s="97"/>
      <c r="J10" s="98"/>
      <c r="K10" s="23"/>
      <c r="P10" s="54"/>
    </row>
    <row r="11" spans="2:29" ht="12" customHeight="1" x14ac:dyDescent="0.25">
      <c r="I11" s="5" t="str">
        <f>"This order form current as at:"</f>
        <v>This order form current as at:</v>
      </c>
      <c r="J11" s="39">
        <f>K3</f>
        <v>45175</v>
      </c>
      <c r="K11" s="56"/>
      <c r="P11" s="54"/>
    </row>
    <row r="12" spans="2:29" ht="15.75" x14ac:dyDescent="0.25">
      <c r="B12" s="6" t="s">
        <v>10</v>
      </c>
      <c r="C12" s="7"/>
      <c r="D12" s="7"/>
      <c r="E12" s="7"/>
      <c r="F12" s="7"/>
      <c r="G12" s="7"/>
      <c r="H12" s="7"/>
      <c r="I12" s="7"/>
      <c r="K12" s="56"/>
      <c r="P12" s="54"/>
      <c r="S12" s="22"/>
    </row>
    <row r="13" spans="2:29" ht="15" customHeight="1" x14ac:dyDescent="0.3">
      <c r="B13" s="24" t="s">
        <v>15</v>
      </c>
      <c r="C13" s="26"/>
      <c r="D13" s="26"/>
      <c r="E13" s="7"/>
      <c r="F13" s="27" t="s">
        <v>23</v>
      </c>
      <c r="G13" s="28" t="s">
        <v>24</v>
      </c>
      <c r="H13" s="31" t="s">
        <v>26</v>
      </c>
      <c r="I13" s="29" t="s">
        <v>0</v>
      </c>
      <c r="J13" s="30" t="s">
        <v>1</v>
      </c>
      <c r="K13" s="56"/>
      <c r="P13" s="58" t="s">
        <v>45</v>
      </c>
      <c r="Q13" s="4"/>
    </row>
    <row r="14" spans="2:29" ht="12.75" customHeight="1" x14ac:dyDescent="0.25">
      <c r="B14" s="59" t="s">
        <v>16</v>
      </c>
      <c r="C14" s="60"/>
      <c r="D14" s="11"/>
      <c r="F14" s="61" t="s">
        <v>17</v>
      </c>
      <c r="G14" s="62">
        <v>2.75</v>
      </c>
      <c r="H14" s="63">
        <f t="shared" ref="H14:H24" si="0">F14+G14</f>
        <v>1002.75</v>
      </c>
      <c r="I14" s="89"/>
      <c r="J14" s="64" t="str">
        <f t="shared" ref="J14:J24" si="1">IF(H14*I14=0,"",H14*I14)</f>
        <v/>
      </c>
      <c r="K14" s="56"/>
      <c r="P14" s="4" t="s">
        <v>40</v>
      </c>
      <c r="Q14" s="4"/>
      <c r="R14" s="43"/>
    </row>
    <row r="15" spans="2:29" ht="12.75" customHeight="1" x14ac:dyDescent="0.25">
      <c r="B15" s="65"/>
      <c r="C15" s="11"/>
      <c r="D15" s="11"/>
      <c r="F15" s="66" t="s">
        <v>18</v>
      </c>
      <c r="G15" s="67">
        <v>2.75</v>
      </c>
      <c r="H15" s="68">
        <f t="shared" si="0"/>
        <v>502.75</v>
      </c>
      <c r="I15" s="90"/>
      <c r="J15" s="69" t="str">
        <f t="shared" si="1"/>
        <v/>
      </c>
      <c r="K15" s="56"/>
      <c r="M15" s="11"/>
      <c r="N15" s="12"/>
      <c r="P15" s="4" t="s">
        <v>39</v>
      </c>
      <c r="Q15" s="45" t="s">
        <v>41</v>
      </c>
      <c r="U15" s="11"/>
      <c r="X15" s="11"/>
      <c r="Y15" s="12"/>
      <c r="AA15" s="11"/>
      <c r="AC15" s="11"/>
    </row>
    <row r="16" spans="2:29" ht="12.75" customHeight="1" x14ac:dyDescent="0.25">
      <c r="B16" s="65"/>
      <c r="C16" s="11"/>
      <c r="D16" s="11"/>
      <c r="F16" s="66" t="s">
        <v>19</v>
      </c>
      <c r="G16" s="67">
        <v>2.75</v>
      </c>
      <c r="H16" s="68">
        <f t="shared" si="0"/>
        <v>252.75</v>
      </c>
      <c r="I16" s="90"/>
      <c r="J16" s="69" t="str">
        <f t="shared" si="1"/>
        <v/>
      </c>
      <c r="K16" s="56"/>
      <c r="P16" s="4"/>
      <c r="Q16" s="45" t="s">
        <v>46</v>
      </c>
    </row>
    <row r="17" spans="2:29" ht="12.75" customHeight="1" x14ac:dyDescent="0.25">
      <c r="B17" s="65"/>
      <c r="C17" s="11"/>
      <c r="D17" s="11"/>
      <c r="F17" s="66" t="s">
        <v>20</v>
      </c>
      <c r="G17" s="67">
        <v>2.75</v>
      </c>
      <c r="H17" s="68">
        <f t="shared" si="0"/>
        <v>102.75</v>
      </c>
      <c r="I17" s="90"/>
      <c r="J17" s="69" t="str">
        <f t="shared" si="1"/>
        <v/>
      </c>
      <c r="K17" s="56"/>
      <c r="P17" s="4" t="s">
        <v>47</v>
      </c>
      <c r="Q17" s="4"/>
    </row>
    <row r="18" spans="2:29" ht="12.75" customHeight="1" x14ac:dyDescent="0.25">
      <c r="B18" s="65"/>
      <c r="C18" s="11"/>
      <c r="D18" s="11"/>
      <c r="F18" s="66" t="s">
        <v>21</v>
      </c>
      <c r="G18" s="67">
        <v>2.75</v>
      </c>
      <c r="H18" s="68">
        <f t="shared" si="0"/>
        <v>52.75</v>
      </c>
      <c r="I18" s="90"/>
      <c r="J18" s="69" t="str">
        <f t="shared" si="1"/>
        <v/>
      </c>
      <c r="K18" s="56"/>
      <c r="P18" s="44"/>
      <c r="Q18" s="45" t="s">
        <v>42</v>
      </c>
    </row>
    <row r="19" spans="2:29" ht="12.75" customHeight="1" x14ac:dyDescent="0.25">
      <c r="B19" s="70"/>
      <c r="C19" s="71"/>
      <c r="D19" s="71"/>
      <c r="E19" s="33"/>
      <c r="F19" s="72" t="s">
        <v>22</v>
      </c>
      <c r="G19" s="73">
        <v>2.75</v>
      </c>
      <c r="H19" s="74">
        <f t="shared" si="0"/>
        <v>27.75</v>
      </c>
      <c r="I19" s="91"/>
      <c r="J19" s="69" t="str">
        <f t="shared" si="1"/>
        <v/>
      </c>
      <c r="K19" s="56"/>
      <c r="P19" s="4" t="s">
        <v>44</v>
      </c>
      <c r="Q19" s="4"/>
    </row>
    <row r="20" spans="2:29" ht="12.75" customHeight="1" x14ac:dyDescent="0.25">
      <c r="B20" s="59" t="s">
        <v>25</v>
      </c>
      <c r="C20" s="60"/>
      <c r="D20" s="11"/>
      <c r="F20" s="61" t="s">
        <v>17</v>
      </c>
      <c r="G20" s="62">
        <v>3.95</v>
      </c>
      <c r="H20" s="63">
        <f t="shared" si="0"/>
        <v>1003.95</v>
      </c>
      <c r="I20" s="89"/>
      <c r="J20" s="64" t="str">
        <f t="shared" si="1"/>
        <v/>
      </c>
      <c r="K20" s="56"/>
    </row>
    <row r="21" spans="2:29" ht="12.75" customHeight="1" x14ac:dyDescent="0.25">
      <c r="B21" s="65"/>
      <c r="C21" s="11"/>
      <c r="D21" s="11"/>
      <c r="F21" s="66" t="s">
        <v>18</v>
      </c>
      <c r="G21" s="67">
        <v>3.95</v>
      </c>
      <c r="H21" s="68">
        <f t="shared" si="0"/>
        <v>503.95</v>
      </c>
      <c r="I21" s="90"/>
      <c r="J21" s="69" t="str">
        <f t="shared" si="1"/>
        <v/>
      </c>
      <c r="K21" s="56"/>
      <c r="P21" s="4"/>
      <c r="Q21" s="4"/>
    </row>
    <row r="22" spans="2:29" ht="12.75" customHeight="1" x14ac:dyDescent="0.25">
      <c r="B22" s="65" t="s">
        <v>12</v>
      </c>
      <c r="C22" s="11" t="s">
        <v>12</v>
      </c>
      <c r="D22" s="11"/>
      <c r="F22" s="66" t="s">
        <v>19</v>
      </c>
      <c r="G22" s="67">
        <v>3.95</v>
      </c>
      <c r="H22" s="68">
        <f t="shared" si="0"/>
        <v>253.95</v>
      </c>
      <c r="I22" s="90"/>
      <c r="J22" s="69" t="str">
        <f t="shared" si="1"/>
        <v/>
      </c>
      <c r="K22" s="56"/>
    </row>
    <row r="23" spans="2:29" ht="12.75" customHeight="1" x14ac:dyDescent="0.25">
      <c r="B23" s="65" t="s">
        <v>12</v>
      </c>
      <c r="C23" s="11" t="s">
        <v>12</v>
      </c>
      <c r="D23" s="11"/>
      <c r="F23" s="66" t="s">
        <v>20</v>
      </c>
      <c r="G23" s="67">
        <v>3.95</v>
      </c>
      <c r="H23" s="68">
        <f t="shared" si="0"/>
        <v>103.95</v>
      </c>
      <c r="I23" s="90"/>
      <c r="J23" s="69" t="str">
        <f t="shared" si="1"/>
        <v/>
      </c>
      <c r="K23" s="56"/>
    </row>
    <row r="24" spans="2:29" ht="12.75" customHeight="1" x14ac:dyDescent="0.25">
      <c r="B24" s="65"/>
      <c r="C24" s="11"/>
      <c r="D24" s="11"/>
      <c r="F24" s="66" t="s">
        <v>21</v>
      </c>
      <c r="G24" s="67">
        <v>3.95</v>
      </c>
      <c r="H24" s="74">
        <f t="shared" si="0"/>
        <v>53.95</v>
      </c>
      <c r="I24" s="90"/>
      <c r="J24" s="69" t="str">
        <f t="shared" si="1"/>
        <v/>
      </c>
      <c r="K24" s="56"/>
    </row>
    <row r="25" spans="2:29" ht="12.75" customHeight="1" x14ac:dyDescent="0.25">
      <c r="B25" s="70"/>
      <c r="C25" s="71"/>
      <c r="D25" s="71"/>
      <c r="E25" s="71"/>
      <c r="F25" s="75"/>
      <c r="G25" s="76"/>
      <c r="H25" s="76"/>
      <c r="I25" s="77"/>
      <c r="J25" s="78"/>
      <c r="K25" s="56"/>
    </row>
    <row r="26" spans="2:29" x14ac:dyDescent="0.25">
      <c r="B26" s="24" t="s">
        <v>27</v>
      </c>
      <c r="C26" s="25"/>
      <c r="D26" s="25"/>
      <c r="E26" s="7"/>
      <c r="F26" s="27" t="s">
        <v>23</v>
      </c>
      <c r="G26" s="28" t="s">
        <v>24</v>
      </c>
      <c r="H26" s="31" t="s">
        <v>26</v>
      </c>
      <c r="I26" s="29" t="s">
        <v>0</v>
      </c>
      <c r="J26" s="34" t="s">
        <v>1</v>
      </c>
      <c r="K26" s="56"/>
      <c r="L26" s="50" t="s">
        <v>48</v>
      </c>
      <c r="M26" s="50"/>
      <c r="N26" s="50" t="s">
        <v>49</v>
      </c>
      <c r="O26" s="50"/>
    </row>
    <row r="27" spans="2:29" ht="12.75" customHeight="1" x14ac:dyDescent="0.25">
      <c r="B27" s="59" t="s">
        <v>28</v>
      </c>
      <c r="C27" s="60"/>
      <c r="D27" s="11"/>
      <c r="F27" s="79" t="s">
        <v>31</v>
      </c>
      <c r="G27" s="62"/>
      <c r="H27" s="63"/>
      <c r="I27" s="80"/>
      <c r="J27" s="64" t="s">
        <v>12</v>
      </c>
      <c r="K27" s="56"/>
      <c r="L27" s="46"/>
      <c r="M27" s="46"/>
      <c r="N27" s="46"/>
      <c r="O27" s="46"/>
    </row>
    <row r="28" spans="2:29" ht="12.75" customHeight="1" x14ac:dyDescent="0.25">
      <c r="B28" s="65"/>
      <c r="C28" s="11"/>
      <c r="D28" s="11"/>
      <c r="F28" s="92"/>
      <c r="G28" s="67">
        <v>4.5</v>
      </c>
      <c r="H28" s="68" t="str">
        <f>IF(M28=0,"",M28)</f>
        <v/>
      </c>
      <c r="I28" s="90"/>
      <c r="J28" s="69" t="str">
        <f>IF(N28=0,"",N28)</f>
        <v/>
      </c>
      <c r="K28" s="56"/>
      <c r="L28" s="46">
        <f>F28+G28</f>
        <v>4.5</v>
      </c>
      <c r="M28" s="47">
        <f>IF(L28=G28,0,L28)</f>
        <v>0</v>
      </c>
      <c r="N28" s="47">
        <f>I28*M28</f>
        <v>0</v>
      </c>
      <c r="O28" s="46"/>
      <c r="U28" s="11"/>
      <c r="X28" s="11"/>
      <c r="Y28" s="12"/>
      <c r="AA28" s="11"/>
      <c r="AC28" s="11"/>
    </row>
    <row r="29" spans="2:29" ht="12.75" customHeight="1" x14ac:dyDescent="0.25">
      <c r="B29" s="65"/>
      <c r="C29" s="11"/>
      <c r="D29" s="11"/>
      <c r="F29" s="92"/>
      <c r="G29" s="67">
        <v>4.5</v>
      </c>
      <c r="H29" s="68" t="str">
        <f t="shared" ref="H29:H30" si="2">IF(M29=0,"",M29)</f>
        <v/>
      </c>
      <c r="I29" s="90"/>
      <c r="J29" s="69" t="str">
        <f t="shared" ref="J29:J30" si="3">IF(N29=0,"",N29)</f>
        <v/>
      </c>
      <c r="K29" s="56"/>
      <c r="L29" s="46">
        <f t="shared" ref="L29:L30" si="4">F29+G29</f>
        <v>4.5</v>
      </c>
      <c r="M29" s="47">
        <f t="shared" ref="M29:M30" si="5">IF(L29=G29,0,L29)</f>
        <v>0</v>
      </c>
      <c r="N29" s="47">
        <f t="shared" ref="N29:N30" si="6">I29*M29</f>
        <v>0</v>
      </c>
      <c r="O29" s="46"/>
    </row>
    <row r="30" spans="2:29" ht="12.75" customHeight="1" x14ac:dyDescent="0.25">
      <c r="B30" s="65"/>
      <c r="C30" s="11"/>
      <c r="D30" s="11"/>
      <c r="F30" s="92"/>
      <c r="G30" s="67">
        <v>4.5</v>
      </c>
      <c r="H30" s="68" t="str">
        <f t="shared" si="2"/>
        <v/>
      </c>
      <c r="I30" s="90"/>
      <c r="J30" s="69" t="str">
        <f t="shared" si="3"/>
        <v/>
      </c>
      <c r="K30" s="56"/>
      <c r="L30" s="46">
        <f t="shared" si="4"/>
        <v>4.5</v>
      </c>
      <c r="M30" s="47">
        <f t="shared" si="5"/>
        <v>0</v>
      </c>
      <c r="N30" s="47">
        <f t="shared" si="6"/>
        <v>0</v>
      </c>
      <c r="O30" s="46"/>
    </row>
    <row r="31" spans="2:29" ht="12.75" customHeight="1" x14ac:dyDescent="0.25">
      <c r="B31" s="65"/>
      <c r="C31" s="11"/>
      <c r="D31" s="11"/>
      <c r="F31" s="92"/>
      <c r="G31" s="67">
        <v>4.5</v>
      </c>
      <c r="H31" s="68" t="str">
        <f t="shared" ref="H31:H32" si="7">IF(M31=0,"",M31)</f>
        <v/>
      </c>
      <c r="I31" s="90"/>
      <c r="J31" s="69" t="str">
        <f t="shared" ref="J31:J32" si="8">IF(N31=0,"",N31)</f>
        <v/>
      </c>
      <c r="K31" s="56"/>
      <c r="L31" s="46">
        <f t="shared" ref="L31:L32" si="9">F31+G31</f>
        <v>4.5</v>
      </c>
      <c r="M31" s="47">
        <f t="shared" ref="M31:M32" si="10">IF(L31=G31,0,L31)</f>
        <v>0</v>
      </c>
      <c r="N31" s="47">
        <f t="shared" ref="N31:N32" si="11">I31*M31</f>
        <v>0</v>
      </c>
      <c r="O31" s="46"/>
    </row>
    <row r="32" spans="2:29" ht="12.75" customHeight="1" x14ac:dyDescent="0.25">
      <c r="B32" s="70"/>
      <c r="C32" s="71"/>
      <c r="D32" s="71"/>
      <c r="E32" s="33"/>
      <c r="F32" s="93"/>
      <c r="G32" s="73">
        <v>4.5</v>
      </c>
      <c r="H32" s="68" t="str">
        <f t="shared" si="7"/>
        <v/>
      </c>
      <c r="I32" s="91"/>
      <c r="J32" s="69" t="str">
        <f t="shared" si="8"/>
        <v/>
      </c>
      <c r="K32" s="56"/>
      <c r="L32" s="46">
        <f t="shared" si="9"/>
        <v>4.5</v>
      </c>
      <c r="M32" s="47">
        <f t="shared" si="10"/>
        <v>0</v>
      </c>
      <c r="N32" s="47">
        <f t="shared" si="11"/>
        <v>0</v>
      </c>
      <c r="O32" s="46"/>
    </row>
    <row r="33" spans="2:29" ht="12.75" customHeight="1" x14ac:dyDescent="0.25">
      <c r="B33" s="59" t="s">
        <v>29</v>
      </c>
      <c r="C33" s="60"/>
      <c r="D33" s="11"/>
      <c r="F33" s="79" t="s">
        <v>31</v>
      </c>
      <c r="G33" s="62"/>
      <c r="H33" s="63"/>
      <c r="I33" s="81"/>
      <c r="J33" s="64" t="s">
        <v>12</v>
      </c>
      <c r="K33" s="56"/>
      <c r="L33" s="48"/>
      <c r="M33" s="49"/>
      <c r="N33" s="49"/>
      <c r="O33" s="48"/>
    </row>
    <row r="34" spans="2:29" ht="12.75" customHeight="1" x14ac:dyDescent="0.25">
      <c r="B34" s="65"/>
      <c r="C34" s="11"/>
      <c r="D34" s="11"/>
      <c r="F34" s="92"/>
      <c r="G34" s="67">
        <v>4.13</v>
      </c>
      <c r="H34" s="68" t="str">
        <f>IF(M34=0,"",M34)</f>
        <v/>
      </c>
      <c r="I34" s="90"/>
      <c r="J34" s="69" t="str">
        <f>IF(N34=0,"",N34)</f>
        <v/>
      </c>
      <c r="K34" s="56"/>
      <c r="L34" s="46">
        <f>F34+G34</f>
        <v>4.13</v>
      </c>
      <c r="M34" s="47">
        <f>IF(L34=G34,0,L34)</f>
        <v>0</v>
      </c>
      <c r="N34" s="47">
        <f>I34*M34</f>
        <v>0</v>
      </c>
      <c r="O34" s="46"/>
      <c r="U34" s="11"/>
      <c r="X34" s="11"/>
      <c r="Y34" s="12"/>
      <c r="AA34" s="11"/>
      <c r="AC34" s="11"/>
    </row>
    <row r="35" spans="2:29" ht="12.75" customHeight="1" x14ac:dyDescent="0.25">
      <c r="B35" s="65"/>
      <c r="C35" s="11"/>
      <c r="D35" s="11"/>
      <c r="F35" s="92"/>
      <c r="G35" s="67">
        <v>4.13</v>
      </c>
      <c r="H35" s="68" t="str">
        <f t="shared" ref="H35:H38" si="12">IF(M35=0,"",M35)</f>
        <v/>
      </c>
      <c r="I35" s="90"/>
      <c r="J35" s="69" t="str">
        <f t="shared" ref="J35:J38" si="13">IF(N35=0,"",N35)</f>
        <v/>
      </c>
      <c r="K35" s="56"/>
      <c r="L35" s="46">
        <f t="shared" ref="L35:L38" si="14">F35+G35</f>
        <v>4.13</v>
      </c>
      <c r="M35" s="47">
        <f t="shared" ref="M35:M38" si="15">IF(L35=G35,0,L35)</f>
        <v>0</v>
      </c>
      <c r="N35" s="47">
        <f t="shared" ref="N35:N38" si="16">I35*M35</f>
        <v>0</v>
      </c>
      <c r="O35" s="46"/>
    </row>
    <row r="36" spans="2:29" ht="12.75" customHeight="1" x14ac:dyDescent="0.25">
      <c r="B36" s="65"/>
      <c r="C36" s="11"/>
      <c r="D36" s="11"/>
      <c r="F36" s="92"/>
      <c r="G36" s="67">
        <v>4.13</v>
      </c>
      <c r="H36" s="68" t="str">
        <f t="shared" si="12"/>
        <v/>
      </c>
      <c r="I36" s="90"/>
      <c r="J36" s="69" t="str">
        <f t="shared" si="13"/>
        <v/>
      </c>
      <c r="K36" s="56"/>
      <c r="L36" s="46">
        <f t="shared" si="14"/>
        <v>4.13</v>
      </c>
      <c r="M36" s="47">
        <f t="shared" si="15"/>
        <v>0</v>
      </c>
      <c r="N36" s="47">
        <f t="shared" si="16"/>
        <v>0</v>
      </c>
      <c r="O36" s="46"/>
    </row>
    <row r="37" spans="2:29" ht="12.75" customHeight="1" x14ac:dyDescent="0.25">
      <c r="B37" s="65"/>
      <c r="C37" s="11"/>
      <c r="D37" s="11"/>
      <c r="F37" s="92"/>
      <c r="G37" s="67">
        <v>4.13</v>
      </c>
      <c r="H37" s="68" t="str">
        <f t="shared" si="12"/>
        <v/>
      </c>
      <c r="I37" s="90"/>
      <c r="J37" s="69" t="str">
        <f t="shared" si="13"/>
        <v/>
      </c>
      <c r="K37" s="56"/>
      <c r="L37" s="46">
        <f t="shared" si="14"/>
        <v>4.13</v>
      </c>
      <c r="M37" s="47">
        <f t="shared" si="15"/>
        <v>0</v>
      </c>
      <c r="N37" s="47">
        <f t="shared" si="16"/>
        <v>0</v>
      </c>
      <c r="O37" s="46"/>
    </row>
    <row r="38" spans="2:29" ht="12.75" customHeight="1" x14ac:dyDescent="0.25">
      <c r="B38" s="70"/>
      <c r="C38" s="71"/>
      <c r="D38" s="71"/>
      <c r="E38" s="33"/>
      <c r="F38" s="93"/>
      <c r="G38" s="67">
        <v>4.13</v>
      </c>
      <c r="H38" s="68" t="str">
        <f t="shared" si="12"/>
        <v/>
      </c>
      <c r="I38" s="91"/>
      <c r="J38" s="69" t="str">
        <f t="shared" si="13"/>
        <v/>
      </c>
      <c r="K38" s="56"/>
      <c r="L38" s="46">
        <f t="shared" si="14"/>
        <v>4.13</v>
      </c>
      <c r="M38" s="47">
        <f t="shared" si="15"/>
        <v>0</v>
      </c>
      <c r="N38" s="47">
        <f t="shared" si="16"/>
        <v>0</v>
      </c>
      <c r="O38" s="46"/>
    </row>
    <row r="39" spans="2:29" ht="12.75" customHeight="1" x14ac:dyDescent="0.25">
      <c r="B39" s="59" t="s">
        <v>30</v>
      </c>
      <c r="C39" s="60"/>
      <c r="D39" s="11"/>
      <c r="F39" s="79" t="s">
        <v>31</v>
      </c>
      <c r="G39" s="62"/>
      <c r="H39" s="63"/>
      <c r="I39" s="81"/>
      <c r="J39" s="64" t="s">
        <v>12</v>
      </c>
      <c r="K39" s="56"/>
      <c r="L39" s="48"/>
      <c r="M39" s="49"/>
      <c r="N39" s="49"/>
      <c r="O39" s="48"/>
    </row>
    <row r="40" spans="2:29" ht="12.75" customHeight="1" x14ac:dyDescent="0.25">
      <c r="B40" s="65"/>
      <c r="C40" s="11"/>
      <c r="D40" s="11"/>
      <c r="F40" s="92"/>
      <c r="G40" s="67">
        <v>4.95</v>
      </c>
      <c r="H40" s="68" t="str">
        <f>IF(M40=0,"",M40)</f>
        <v/>
      </c>
      <c r="I40" s="90"/>
      <c r="J40" s="69" t="str">
        <f>IF(N40=0,"",N40)</f>
        <v/>
      </c>
      <c r="K40" s="56"/>
      <c r="L40" s="46">
        <f>F40+G40</f>
        <v>4.95</v>
      </c>
      <c r="M40" s="47">
        <f>IF(L40=G40,0,L40)</f>
        <v>0</v>
      </c>
      <c r="N40" s="47">
        <f>I40*M40</f>
        <v>0</v>
      </c>
      <c r="O40" s="46"/>
      <c r="U40" s="11"/>
      <c r="X40" s="11"/>
      <c r="Y40" s="12"/>
      <c r="AA40" s="11"/>
      <c r="AC40" s="11"/>
    </row>
    <row r="41" spans="2:29" ht="12.75" customHeight="1" x14ac:dyDescent="0.25">
      <c r="B41" s="65"/>
      <c r="C41" s="11"/>
      <c r="D41" s="11"/>
      <c r="F41" s="92"/>
      <c r="G41" s="67">
        <v>4.95</v>
      </c>
      <c r="H41" s="68" t="str">
        <f t="shared" ref="H41:H44" si="17">IF(M41=0,"",M41)</f>
        <v/>
      </c>
      <c r="I41" s="90"/>
      <c r="J41" s="69" t="str">
        <f t="shared" ref="J41:J44" si="18">IF(N41=0,"",N41)</f>
        <v/>
      </c>
      <c r="K41" s="56"/>
      <c r="L41" s="46">
        <f t="shared" ref="L41:L44" si="19">F41+G41</f>
        <v>4.95</v>
      </c>
      <c r="M41" s="47">
        <f t="shared" ref="M41:M44" si="20">IF(L41=G41,0,L41)</f>
        <v>0</v>
      </c>
      <c r="N41" s="47">
        <f t="shared" ref="N41:N44" si="21">I41*M41</f>
        <v>0</v>
      </c>
      <c r="O41" s="46"/>
    </row>
    <row r="42" spans="2:29" ht="12.75" customHeight="1" x14ac:dyDescent="0.25">
      <c r="B42" s="65"/>
      <c r="C42" s="11"/>
      <c r="D42" s="11"/>
      <c r="F42" s="92"/>
      <c r="G42" s="67">
        <v>4.95</v>
      </c>
      <c r="H42" s="68" t="str">
        <f t="shared" si="17"/>
        <v/>
      </c>
      <c r="I42" s="90"/>
      <c r="J42" s="69" t="str">
        <f t="shared" si="18"/>
        <v/>
      </c>
      <c r="K42" s="56"/>
      <c r="L42" s="46">
        <f t="shared" si="19"/>
        <v>4.95</v>
      </c>
      <c r="M42" s="47">
        <f t="shared" si="20"/>
        <v>0</v>
      </c>
      <c r="N42" s="47">
        <f t="shared" si="21"/>
        <v>0</v>
      </c>
      <c r="O42" s="46"/>
    </row>
    <row r="43" spans="2:29" ht="12.75" customHeight="1" x14ac:dyDescent="0.25">
      <c r="B43" s="65"/>
      <c r="C43" s="11"/>
      <c r="D43" s="11"/>
      <c r="F43" s="92"/>
      <c r="G43" s="67">
        <v>4.95</v>
      </c>
      <c r="H43" s="68" t="str">
        <f t="shared" si="17"/>
        <v/>
      </c>
      <c r="I43" s="90"/>
      <c r="J43" s="69" t="str">
        <f t="shared" si="18"/>
        <v/>
      </c>
      <c r="K43" s="56"/>
      <c r="L43" s="46">
        <f t="shared" si="19"/>
        <v>4.95</v>
      </c>
      <c r="M43" s="47">
        <f t="shared" si="20"/>
        <v>0</v>
      </c>
      <c r="N43" s="47">
        <f t="shared" si="21"/>
        <v>0</v>
      </c>
      <c r="O43" s="46"/>
    </row>
    <row r="44" spans="2:29" ht="12.75" customHeight="1" x14ac:dyDescent="0.25">
      <c r="B44" s="70"/>
      <c r="C44" s="71"/>
      <c r="D44" s="71"/>
      <c r="E44" s="33"/>
      <c r="F44" s="93"/>
      <c r="G44" s="67">
        <v>4.95</v>
      </c>
      <c r="H44" s="68" t="str">
        <f t="shared" si="17"/>
        <v/>
      </c>
      <c r="I44" s="91"/>
      <c r="J44" s="69" t="str">
        <f t="shared" si="18"/>
        <v/>
      </c>
      <c r="K44" s="56"/>
      <c r="L44" s="46">
        <f t="shared" si="19"/>
        <v>4.95</v>
      </c>
      <c r="M44" s="47">
        <f t="shared" si="20"/>
        <v>0</v>
      </c>
      <c r="N44" s="47">
        <f t="shared" si="21"/>
        <v>0</v>
      </c>
      <c r="O44" s="46"/>
    </row>
    <row r="45" spans="2:29" x14ac:dyDescent="0.25">
      <c r="B45" s="24" t="s">
        <v>33</v>
      </c>
      <c r="C45" s="25"/>
      <c r="D45" s="25"/>
      <c r="E45" s="7"/>
      <c r="F45" s="27" t="s">
        <v>23</v>
      </c>
      <c r="G45" s="28" t="s">
        <v>24</v>
      </c>
      <c r="H45" s="31" t="s">
        <v>26</v>
      </c>
      <c r="I45" s="29" t="s">
        <v>0</v>
      </c>
      <c r="J45" s="34" t="s">
        <v>1</v>
      </c>
      <c r="K45" s="56"/>
      <c r="L45" s="48"/>
      <c r="M45" s="49"/>
      <c r="N45" s="49"/>
      <c r="O45" s="48"/>
    </row>
    <row r="46" spans="2:29" ht="12.75" customHeight="1" x14ac:dyDescent="0.25">
      <c r="B46" s="82" t="s">
        <v>32</v>
      </c>
      <c r="C46" s="11"/>
      <c r="D46" s="11"/>
      <c r="E46" s="32"/>
      <c r="F46" s="79" t="s">
        <v>31</v>
      </c>
      <c r="G46" s="62"/>
      <c r="H46" s="63"/>
      <c r="I46" s="80"/>
      <c r="J46" s="64" t="s">
        <v>12</v>
      </c>
      <c r="K46" s="56"/>
      <c r="L46" s="48" t="s">
        <v>24</v>
      </c>
      <c r="M46" s="49"/>
      <c r="N46" s="49" t="s">
        <v>48</v>
      </c>
      <c r="O46" s="48" t="s">
        <v>49</v>
      </c>
    </row>
    <row r="47" spans="2:29" ht="12.75" customHeight="1" x14ac:dyDescent="0.25">
      <c r="B47" s="83"/>
      <c r="C47" s="11"/>
      <c r="D47" s="11"/>
      <c r="E47" s="32"/>
      <c r="F47" s="92"/>
      <c r="G47" s="68" t="str">
        <f>L47</f>
        <v/>
      </c>
      <c r="H47" s="68" t="str">
        <f>N47</f>
        <v/>
      </c>
      <c r="I47" s="90"/>
      <c r="J47" s="69" t="str">
        <f>O47</f>
        <v/>
      </c>
      <c r="K47" s="56"/>
      <c r="L47" s="46" t="str">
        <f>IF(F47="","",IF(F47&lt;20.01,2.95,IF(F47&lt;50.01,3.95,IF(F47&lt;100.01,4.95,IF(F47&lt;500.01,5.95,6.95)))))</f>
        <v/>
      </c>
      <c r="M47" s="46" t="e">
        <f>F47+L47</f>
        <v>#VALUE!</v>
      </c>
      <c r="N47" s="46" t="str">
        <f>IFERROR(M47,"")</f>
        <v/>
      </c>
      <c r="O47" s="46" t="str">
        <f>IF(I47="","",N47*I47)</f>
        <v/>
      </c>
    </row>
    <row r="48" spans="2:29" ht="12.75" customHeight="1" x14ac:dyDescent="0.25">
      <c r="B48" s="83" t="s">
        <v>12</v>
      </c>
      <c r="C48" s="11" t="s">
        <v>12</v>
      </c>
      <c r="D48" s="11"/>
      <c r="E48" s="32"/>
      <c r="F48" s="92"/>
      <c r="G48" s="68" t="str">
        <f t="shared" ref="G48:G53" si="22">L48</f>
        <v/>
      </c>
      <c r="H48" s="68" t="str">
        <f t="shared" ref="H48:H53" si="23">N48</f>
        <v/>
      </c>
      <c r="I48" s="90"/>
      <c r="J48" s="69" t="str">
        <f t="shared" ref="J48:J53" si="24">O48</f>
        <v/>
      </c>
      <c r="K48" s="56"/>
      <c r="L48" s="46" t="str">
        <f>IF(F48="","",IF(F48&lt;20.01,2.95,IF(F48&lt;50.01,3.95,IF(F48&lt;100.01,4.95,IF(F48&lt;500.01,5.95,6.95)))))</f>
        <v/>
      </c>
      <c r="M48" s="46" t="e">
        <f t="shared" ref="M48:M53" si="25">F48+L48</f>
        <v>#VALUE!</v>
      </c>
      <c r="N48" s="46" t="str">
        <f t="shared" ref="N48:N53" si="26">IFERROR(M48,"")</f>
        <v/>
      </c>
      <c r="O48" s="46" t="str">
        <f t="shared" ref="O48:O53" si="27">IF(I48="","",N48*I48)</f>
        <v/>
      </c>
    </row>
    <row r="49" spans="2:15" ht="12.75" customHeight="1" x14ac:dyDescent="0.25">
      <c r="B49" s="83" t="s">
        <v>12</v>
      </c>
      <c r="C49" s="11" t="s">
        <v>12</v>
      </c>
      <c r="D49" s="11"/>
      <c r="E49" s="32"/>
      <c r="F49" s="92"/>
      <c r="G49" s="68" t="str">
        <f t="shared" si="22"/>
        <v/>
      </c>
      <c r="H49" s="68" t="str">
        <f t="shared" si="23"/>
        <v/>
      </c>
      <c r="I49" s="90"/>
      <c r="J49" s="69" t="str">
        <f t="shared" si="24"/>
        <v/>
      </c>
      <c r="K49" s="56"/>
      <c r="L49" s="46" t="str">
        <f t="shared" ref="L49:L53" si="28">IF(F49="","",IF(F49&lt;20.01,2.95,IF(F49&lt;50.01,3.95,IF(F49&lt;100.01,4.95,IF(F49&lt;500.01,5.95,6.95)))))</f>
        <v/>
      </c>
      <c r="M49" s="46" t="e">
        <f t="shared" si="25"/>
        <v>#VALUE!</v>
      </c>
      <c r="N49" s="46" t="str">
        <f t="shared" si="26"/>
        <v/>
      </c>
      <c r="O49" s="46" t="str">
        <f t="shared" si="27"/>
        <v/>
      </c>
    </row>
    <row r="50" spans="2:15" ht="12.75" customHeight="1" x14ac:dyDescent="0.25">
      <c r="B50" s="83"/>
      <c r="C50" s="11"/>
      <c r="D50" s="11"/>
      <c r="E50" s="32"/>
      <c r="F50" s="92"/>
      <c r="G50" s="68" t="str">
        <f t="shared" si="22"/>
        <v/>
      </c>
      <c r="H50" s="68" t="str">
        <f t="shared" si="23"/>
        <v/>
      </c>
      <c r="I50" s="90"/>
      <c r="J50" s="69" t="str">
        <f t="shared" si="24"/>
        <v/>
      </c>
      <c r="K50" s="56"/>
      <c r="L50" s="46" t="str">
        <f t="shared" si="28"/>
        <v/>
      </c>
      <c r="M50" s="46" t="e">
        <f t="shared" si="25"/>
        <v>#VALUE!</v>
      </c>
      <c r="N50" s="46" t="str">
        <f t="shared" si="26"/>
        <v/>
      </c>
      <c r="O50" s="46" t="str">
        <f t="shared" si="27"/>
        <v/>
      </c>
    </row>
    <row r="51" spans="2:15" ht="12.75" customHeight="1" x14ac:dyDescent="0.25">
      <c r="B51" s="83"/>
      <c r="C51" s="84" t="s">
        <v>37</v>
      </c>
      <c r="D51" s="84"/>
      <c r="E51" s="32"/>
      <c r="F51" s="92"/>
      <c r="G51" s="68" t="str">
        <f t="shared" si="22"/>
        <v/>
      </c>
      <c r="H51" s="68" t="str">
        <f t="shared" si="23"/>
        <v/>
      </c>
      <c r="I51" s="90"/>
      <c r="J51" s="69" t="str">
        <f t="shared" si="24"/>
        <v/>
      </c>
      <c r="K51" s="56"/>
      <c r="L51" s="46" t="str">
        <f t="shared" si="28"/>
        <v/>
      </c>
      <c r="M51" s="46" t="e">
        <f t="shared" si="25"/>
        <v>#VALUE!</v>
      </c>
      <c r="N51" s="46" t="str">
        <f t="shared" si="26"/>
        <v/>
      </c>
      <c r="O51" s="46" t="str">
        <f t="shared" si="27"/>
        <v/>
      </c>
    </row>
    <row r="52" spans="2:15" ht="12.75" customHeight="1" x14ac:dyDescent="0.25">
      <c r="B52" s="83"/>
      <c r="C52" s="11" t="s">
        <v>34</v>
      </c>
      <c r="D52" s="11"/>
      <c r="E52" s="85"/>
      <c r="F52" s="92"/>
      <c r="G52" s="68" t="str">
        <f t="shared" si="22"/>
        <v/>
      </c>
      <c r="H52" s="68" t="str">
        <f t="shared" si="23"/>
        <v/>
      </c>
      <c r="I52" s="90"/>
      <c r="J52" s="69" t="str">
        <f t="shared" si="24"/>
        <v/>
      </c>
      <c r="K52" s="56"/>
      <c r="L52" s="46" t="str">
        <f t="shared" si="28"/>
        <v/>
      </c>
      <c r="M52" s="46" t="e">
        <f t="shared" si="25"/>
        <v>#VALUE!</v>
      </c>
      <c r="N52" s="46" t="str">
        <f t="shared" si="26"/>
        <v/>
      </c>
      <c r="O52" s="46" t="str">
        <f t="shared" si="27"/>
        <v/>
      </c>
    </row>
    <row r="53" spans="2:15" ht="12.75" customHeight="1" x14ac:dyDescent="0.25">
      <c r="B53" s="86"/>
      <c r="C53" s="87" t="s">
        <v>35</v>
      </c>
      <c r="D53" s="87"/>
      <c r="E53" s="88"/>
      <c r="F53" s="93"/>
      <c r="G53" s="68" t="str">
        <f t="shared" si="22"/>
        <v/>
      </c>
      <c r="H53" s="68" t="str">
        <f t="shared" si="23"/>
        <v/>
      </c>
      <c r="I53" s="91"/>
      <c r="J53" s="69" t="str">
        <f t="shared" si="24"/>
        <v/>
      </c>
      <c r="K53" s="56"/>
      <c r="L53" s="46" t="str">
        <f t="shared" si="28"/>
        <v/>
      </c>
      <c r="M53" s="46" t="e">
        <f t="shared" si="25"/>
        <v>#VALUE!</v>
      </c>
      <c r="N53" s="46" t="str">
        <f t="shared" si="26"/>
        <v/>
      </c>
      <c r="O53" s="46" t="str">
        <f t="shared" si="27"/>
        <v/>
      </c>
    </row>
    <row r="54" spans="2:15" x14ac:dyDescent="0.25">
      <c r="F54" s="13"/>
      <c r="G54" s="7"/>
      <c r="H54" s="14"/>
      <c r="I54" s="15" t="s">
        <v>13</v>
      </c>
      <c r="J54" s="20">
        <f>SUM(J46:J53)+SUM(J28:J44)+SUM(J14:J24)</f>
        <v>0</v>
      </c>
      <c r="K54" s="56"/>
    </row>
    <row r="55" spans="2:15" x14ac:dyDescent="0.25">
      <c r="B55" s="40" t="str">
        <f>"Order Form AnyStore Gift Cards "&amp;K4</f>
        <v>Order Form AnyStore Gift Cards 230906</v>
      </c>
      <c r="F55" s="13"/>
      <c r="G55" s="7"/>
      <c r="H55" s="15"/>
      <c r="I55" s="41" t="s">
        <v>38</v>
      </c>
      <c r="J55" s="42">
        <f>J54*0.015</f>
        <v>0</v>
      </c>
    </row>
  </sheetData>
  <sheetProtection algorithmName="SHA-512" hashValue="FN20ID89xNuMT2SFDToDuN9R5JacEWan3RJdeqh4Im/Rkxo1kQ7LLpYuOlwDgXf54giURRAEFFDbf+cbAdeh9Q==" saltValue="bJQphHvTnp7goPpD/NFu9A==" spinCount="100000" sheet="1" objects="1" scenarios="1"/>
  <mergeCells count="9">
    <mergeCell ref="C6:G6"/>
    <mergeCell ref="C10:G10"/>
    <mergeCell ref="I6:J6"/>
    <mergeCell ref="I7:J7"/>
    <mergeCell ref="I8:J8"/>
    <mergeCell ref="I10:J10"/>
    <mergeCell ref="C9:J9"/>
    <mergeCell ref="C7:G7"/>
    <mergeCell ref="C8:G8"/>
  </mergeCells>
  <phoneticPr fontId="10" type="noConversion"/>
  <pageMargins left="0.23622047244094491" right="0.23622047244094491" top="0.27559055118110237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Brown</dc:creator>
  <cp:lastModifiedBy>Steve Brown</cp:lastModifiedBy>
  <cp:lastPrinted>2023-09-07T00:10:37Z</cp:lastPrinted>
  <dcterms:created xsi:type="dcterms:W3CDTF">2023-02-08T03:48:38Z</dcterms:created>
  <dcterms:modified xsi:type="dcterms:W3CDTF">2023-09-07T00:30:29Z</dcterms:modified>
</cp:coreProperties>
</file>